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МТР!$A$16:$AM$19</definedName>
    <definedName name="_xlnm.Print_Titles" localSheetId="0">МТР!$14:$16</definedName>
    <definedName name="_xlnm.Print_Area" localSheetId="0">МТР!$C$1:$V$23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3" l="1"/>
  <c r="I17" i="3"/>
  <c r="AD20" i="3" l="1"/>
  <c r="AB17" i="3" l="1"/>
  <c r="AB20" i="3" l="1"/>
  <c r="AC20" i="3" l="1"/>
  <c r="AA20" i="3" l="1"/>
  <c r="AE20" i="3" l="1"/>
  <c r="L19" i="3" l="1"/>
  <c r="J19" i="3"/>
  <c r="J18" i="3"/>
  <c r="J17" i="3"/>
  <c r="M18" i="3" l="1"/>
  <c r="N18" i="3" s="1"/>
  <c r="M19" i="3"/>
  <c r="N19" i="3" s="1"/>
  <c r="M17" i="3"/>
  <c r="N17" i="3" s="1"/>
</calcChain>
</file>

<file path=xl/sharedStrings.xml><?xml version="1.0" encoding="utf-8"?>
<sst xmlns="http://schemas.openxmlformats.org/spreadsheetml/2006/main" count="67" uniqueCount="59">
  <si>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</si>
  <si>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</si>
  <si>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</si>
  <si>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</si>
  <si>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</si>
  <si>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</si>
  <si>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</si>
  <si>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</si>
  <si>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</si>
  <si>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</si>
  <si>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</si>
  <si>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</si>
  <si>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</si>
  <si>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</si>
  <si>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</si>
  <si>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</si>
  <si>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</si>
  <si>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</si>
  <si>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</si>
  <si>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</si>
  <si>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стоимости материальных  ресурсов, отсутствующих в федеральной сметно-нормативной базе в редакции 2020 г.</t>
  </si>
  <si>
    <t>№  п.п.</t>
  </si>
  <si>
    <t>%</t>
  </si>
  <si>
    <t>руб</t>
  </si>
  <si>
    <t>Заготовительно-складские расходы</t>
  </si>
  <si>
    <t>22.2.02.01</t>
  </si>
  <si>
    <t>20.01.2022</t>
  </si>
  <si>
    <t>24.01.2022</t>
  </si>
  <si>
    <t>22.2.02.19</t>
  </si>
  <si>
    <t>22.03.2022</t>
  </si>
  <si>
    <t>01.5.02.01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</si>
  <si>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</si>
  <si>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</si>
  <si>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</si>
  <si>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</si>
  <si>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</si>
  <si>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</si>
  <si>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</si>
  <si>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</si>
  <si>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</si>
  <si>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</si>
  <si>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</si>
  <si>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</si>
  <si>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</si>
  <si>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г.Санкт-Петербург</t>
  </si>
  <si>
    <t>г. Москва</t>
  </si>
  <si>
    <t>Счетчик  МИР С-07.05S-100-5(10)-RPZ1-S2T2HQ-D косвенного включения</t>
  </si>
  <si>
    <t>Установка приборов учета в соответствии с Федеральным законом от 27.12.2018 № 522-ФЗ при истечении МПИ, класс напряжения 35 кВ, Вологодская область (13 шт.)</t>
  </si>
  <si>
    <t>003-26-1-05.20-0025</t>
  </si>
  <si>
    <t>ООО "NordGrid"</t>
  </si>
  <si>
    <t>https://nordgrid.ru/</t>
  </si>
  <si>
    <t>Прибор учета косвенного включения Меркурий 234 ARTM2-00 DPK1BR.G</t>
  </si>
  <si>
    <t>Счетчик   косвенного включения</t>
  </si>
  <si>
    <t xml:space="preserve">Прибор учета косвенного включения </t>
  </si>
  <si>
    <t>ООО "Гермес Трейд Комплект"</t>
  </si>
  <si>
    <t>https://germes-tk.ru</t>
  </si>
  <si>
    <t>Прибор учета косвенного включения РИМ - 489.32 ВК.2G с коммуникатором GSM/GPRS РиМ 071.21-01</t>
  </si>
  <si>
    <t>АО "РиМ"</t>
  </si>
  <si>
    <t>г. Новосибирск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</si>
</sst>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95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" fontId="2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5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ermes-tk.ru/" TargetMode="External"/><Relationship Id="rId2" Type="http://schemas.openxmlformats.org/officeDocument/2006/relationships/hyperlink" Target="https://germes-tk.ru/" TargetMode="External"/><Relationship Id="rId1" Type="http://schemas.openxmlformats.org/officeDocument/2006/relationships/hyperlink" Target="https://nordgrid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42"/>
  <sheetViews>
    <sheetView tabSelected="1" zoomScale="70" zoomScaleNormal="70" zoomScaleSheetLayoutView="80" workbookViewId="0">
      <selection activeCell="M24" sqref="M24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41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7" customWidth="1"/>
    <col min="23" max="23" width="8.140625" style="3" hidden="1" customWidth="1"/>
    <col min="24" max="24" width="9.28515625" style="4" hidden="1" customWidth="1"/>
    <col min="25" max="25" width="16.140625" style="31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31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8"/>
      <c r="R1" s="5"/>
      <c r="S1" s="5"/>
      <c r="T1" s="5" t="s">
        <v>33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8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8"/>
      <c r="R3" s="5"/>
      <c r="S3" s="5"/>
      <c r="T3" s="5"/>
      <c r="U3" s="5"/>
      <c r="V3" s="3"/>
    </row>
    <row r="4" spans="3:35" x14ac:dyDescent="0.25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39"/>
      <c r="R4" s="25"/>
      <c r="S4" s="25"/>
      <c r="T4" s="25"/>
      <c r="U4" s="25"/>
      <c r="V4" s="24"/>
    </row>
    <row r="5" spans="3:35" x14ac:dyDescent="0.25">
      <c r="C5" s="5" t="s">
        <v>1</v>
      </c>
      <c r="D5" s="37"/>
      <c r="E5" s="37"/>
      <c r="F5" s="5"/>
      <c r="G5" s="5"/>
      <c r="H5" s="5"/>
      <c r="I5" s="5"/>
      <c r="J5" s="5"/>
      <c r="K5" s="5"/>
      <c r="L5" s="5"/>
      <c r="N5" s="5"/>
      <c r="O5" s="5"/>
      <c r="P5" s="5"/>
      <c r="Q5" s="38"/>
      <c r="R5" s="5"/>
      <c r="S5" s="5"/>
      <c r="T5" s="37"/>
      <c r="U5" s="37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8"/>
      <c r="R6" s="5"/>
      <c r="S6" s="5"/>
      <c r="T6" s="5"/>
      <c r="U6" s="5"/>
      <c r="V6" s="3"/>
    </row>
    <row r="7" spans="3:35" x14ac:dyDescent="0.25">
      <c r="C7" s="5"/>
      <c r="D7" s="5" t="s">
        <v>32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8"/>
      <c r="R7" s="5"/>
      <c r="S7" s="5"/>
      <c r="T7" s="5" t="s">
        <v>32</v>
      </c>
      <c r="U7" s="5"/>
    </row>
    <row r="8" spans="3:35" x14ac:dyDescent="0.25"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</row>
    <row r="9" spans="3:35" x14ac:dyDescent="0.25">
      <c r="C9" s="73" t="s">
        <v>34</v>
      </c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</row>
    <row r="10" spans="3:35" x14ac:dyDescent="0.25">
      <c r="C10" s="74" t="s">
        <v>20</v>
      </c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</row>
    <row r="11" spans="3:35" x14ac:dyDescent="0.25">
      <c r="C11" s="75" t="s">
        <v>47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</row>
    <row r="12" spans="3:35" x14ac:dyDescent="0.25">
      <c r="C12" s="76" t="s">
        <v>48</v>
      </c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62"/>
      <c r="V12" s="62"/>
      <c r="X12" s="26"/>
    </row>
    <row r="13" spans="3:35" s="6" customFormat="1" x14ac:dyDescent="0.25">
      <c r="C13" s="29"/>
      <c r="D13" s="7"/>
      <c r="E13" s="29"/>
      <c r="I13" s="8"/>
      <c r="J13" s="7"/>
      <c r="K13" s="7"/>
      <c r="L13" s="7"/>
      <c r="M13" s="7"/>
      <c r="N13" s="7"/>
      <c r="O13" s="9"/>
      <c r="P13" s="9"/>
      <c r="Q13" s="40"/>
      <c r="R13" s="10"/>
      <c r="S13" s="10"/>
      <c r="T13" s="11"/>
      <c r="U13" s="7"/>
      <c r="V13" s="12"/>
      <c r="W13" s="7"/>
      <c r="X13" s="28"/>
      <c r="Y13" s="32"/>
    </row>
    <row r="14" spans="3:35" s="13" customFormat="1" ht="160.5" customHeight="1" x14ac:dyDescent="0.25">
      <c r="C14" s="79" t="s">
        <v>21</v>
      </c>
      <c r="D14" s="79" t="s">
        <v>2</v>
      </c>
      <c r="E14" s="79" t="s">
        <v>3</v>
      </c>
      <c r="F14" s="79" t="s">
        <v>19</v>
      </c>
      <c r="G14" s="79" t="s">
        <v>4</v>
      </c>
      <c r="H14" s="79" t="s">
        <v>15</v>
      </c>
      <c r="I14" s="79" t="s">
        <v>5</v>
      </c>
      <c r="J14" s="79" t="s">
        <v>16</v>
      </c>
      <c r="K14" s="79" t="s">
        <v>17</v>
      </c>
      <c r="L14" s="77" t="s">
        <v>24</v>
      </c>
      <c r="M14" s="78"/>
      <c r="N14" s="79" t="s">
        <v>18</v>
      </c>
      <c r="O14" s="79" t="s">
        <v>6</v>
      </c>
      <c r="P14" s="79" t="s">
        <v>7</v>
      </c>
      <c r="Q14" s="79" t="s">
        <v>8</v>
      </c>
      <c r="R14" s="79" t="s">
        <v>9</v>
      </c>
      <c r="S14" s="79" t="s">
        <v>10</v>
      </c>
      <c r="T14" s="79" t="s">
        <v>11</v>
      </c>
      <c r="U14" s="79" t="s">
        <v>12</v>
      </c>
      <c r="V14" s="79" t="s">
        <v>13</v>
      </c>
      <c r="Y14" s="33"/>
      <c r="AA14" s="54" t="s">
        <v>35</v>
      </c>
      <c r="AB14" s="54" t="s">
        <v>37</v>
      </c>
      <c r="AC14" s="54" t="s">
        <v>36</v>
      </c>
      <c r="AD14" s="54" t="s">
        <v>41</v>
      </c>
      <c r="AE14" s="54" t="s">
        <v>42</v>
      </c>
      <c r="AF14" s="54" t="s">
        <v>38</v>
      </c>
      <c r="AG14" s="60" t="s">
        <v>39</v>
      </c>
      <c r="AH14" s="60" t="s">
        <v>40</v>
      </c>
      <c r="AI14" s="60" t="s">
        <v>43</v>
      </c>
    </row>
    <row r="15" spans="3:35" s="13" customFormat="1" ht="38.25" customHeight="1" x14ac:dyDescent="0.25">
      <c r="C15" s="80"/>
      <c r="D15" s="80"/>
      <c r="E15" s="80"/>
      <c r="F15" s="80"/>
      <c r="G15" s="80"/>
      <c r="H15" s="80"/>
      <c r="I15" s="80"/>
      <c r="J15" s="80"/>
      <c r="K15" s="80"/>
      <c r="L15" s="1" t="s">
        <v>22</v>
      </c>
      <c r="M15" s="1" t="s">
        <v>23</v>
      </c>
      <c r="N15" s="80"/>
      <c r="O15" s="80"/>
      <c r="P15" s="80"/>
      <c r="Q15" s="80"/>
      <c r="R15" s="80"/>
      <c r="S15" s="80"/>
      <c r="T15" s="80"/>
      <c r="U15" s="80"/>
      <c r="V15" s="80"/>
      <c r="Y15" s="33"/>
      <c r="AA15" s="54"/>
      <c r="AB15" s="54"/>
      <c r="AC15" s="54"/>
      <c r="AD15" s="54"/>
      <c r="AE15" s="54"/>
    </row>
    <row r="16" spans="3:35" s="14" customFormat="1" ht="16.5" thickBot="1" x14ac:dyDescent="0.3">
      <c r="C16" s="2">
        <v>1</v>
      </c>
      <c r="D16" s="2">
        <v>2</v>
      </c>
      <c r="E16" s="2">
        <v>1</v>
      </c>
      <c r="F16" s="2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4"/>
      <c r="AA16" s="55"/>
      <c r="AB16" s="55"/>
      <c r="AC16" s="55"/>
      <c r="AD16" s="55"/>
      <c r="AE16" s="55"/>
    </row>
    <row r="17" spans="2:33" s="3" customFormat="1" ht="53.25" customHeight="1" x14ac:dyDescent="0.25">
      <c r="B17" s="68"/>
      <c r="C17" s="81">
        <v>1</v>
      </c>
      <c r="D17" s="81"/>
      <c r="E17" s="93" t="s">
        <v>52</v>
      </c>
      <c r="F17" s="93" t="s">
        <v>46</v>
      </c>
      <c r="G17" s="84" t="s">
        <v>14</v>
      </c>
      <c r="H17" s="84" t="s">
        <v>14</v>
      </c>
      <c r="I17" s="43">
        <f>22000*1.2</f>
        <v>26400</v>
      </c>
      <c r="J17" s="43">
        <f>I17/1.2</f>
        <v>22000</v>
      </c>
      <c r="K17" s="43"/>
      <c r="L17" s="50">
        <v>2</v>
      </c>
      <c r="M17" s="43">
        <f>J17*L17%</f>
        <v>440</v>
      </c>
      <c r="N17" s="43">
        <f>J17+K17+M17</f>
        <v>22440</v>
      </c>
      <c r="O17" s="87">
        <v>2020</v>
      </c>
      <c r="P17" s="87">
        <v>3</v>
      </c>
      <c r="Q17" s="44" t="s">
        <v>49</v>
      </c>
      <c r="R17" s="45">
        <v>783901001</v>
      </c>
      <c r="S17" s="46">
        <v>7842489681</v>
      </c>
      <c r="T17" s="47" t="s">
        <v>50</v>
      </c>
      <c r="U17" s="44" t="s">
        <v>44</v>
      </c>
      <c r="V17" s="48">
        <v>2</v>
      </c>
      <c r="W17" s="27"/>
      <c r="X17" s="23" t="s">
        <v>25</v>
      </c>
      <c r="Y17" s="30" t="s">
        <v>27</v>
      </c>
      <c r="Z17" s="3">
        <v>72</v>
      </c>
      <c r="AA17" s="69">
        <v>1</v>
      </c>
      <c r="AB17" s="90">
        <f>AA17*I17</f>
        <v>26400</v>
      </c>
      <c r="AC17" s="65"/>
      <c r="AD17" s="63"/>
      <c r="AE17" s="56"/>
      <c r="AF17" s="61"/>
      <c r="AG17" s="61"/>
    </row>
    <row r="18" spans="2:33" s="3" customFormat="1" ht="63" x14ac:dyDescent="0.25">
      <c r="B18" s="68"/>
      <c r="C18" s="82"/>
      <c r="D18" s="82"/>
      <c r="E18" s="94" t="s">
        <v>52</v>
      </c>
      <c r="F18" s="94" t="s">
        <v>56</v>
      </c>
      <c r="G18" s="85"/>
      <c r="H18" s="85"/>
      <c r="I18" s="53">
        <f>22185*1.2</f>
        <v>26622</v>
      </c>
      <c r="J18" s="44">
        <f t="shared" ref="J18:J19" si="0">I18/1.2</f>
        <v>22185</v>
      </c>
      <c r="K18" s="44"/>
      <c r="L18" s="51">
        <v>2</v>
      </c>
      <c r="M18" s="44">
        <f>J18*L18%</f>
        <v>443.7</v>
      </c>
      <c r="N18" s="44">
        <f>J18+K18+M18</f>
        <v>22628.7</v>
      </c>
      <c r="O18" s="88"/>
      <c r="P18" s="88"/>
      <c r="Q18" s="44" t="s">
        <v>57</v>
      </c>
      <c r="R18" s="46">
        <v>540201001</v>
      </c>
      <c r="S18" s="46">
        <v>5408110390</v>
      </c>
      <c r="T18" s="47" t="s">
        <v>55</v>
      </c>
      <c r="U18" s="44" t="s">
        <v>58</v>
      </c>
      <c r="V18" s="48">
        <v>2</v>
      </c>
      <c r="W18" s="27"/>
      <c r="X18" s="22"/>
      <c r="Y18" s="30"/>
      <c r="AA18" s="70"/>
      <c r="AB18" s="91"/>
      <c r="AC18" s="66"/>
      <c r="AD18" s="64"/>
      <c r="AE18" s="57"/>
      <c r="AF18" s="61"/>
      <c r="AG18" s="61"/>
    </row>
    <row r="19" spans="2:33" s="3" customFormat="1" ht="47.25" x14ac:dyDescent="0.25">
      <c r="B19" s="68"/>
      <c r="C19" s="83"/>
      <c r="D19" s="83"/>
      <c r="E19" s="94" t="s">
        <v>53</v>
      </c>
      <c r="F19" s="94" t="s">
        <v>51</v>
      </c>
      <c r="G19" s="86"/>
      <c r="H19" s="86"/>
      <c r="I19" s="53">
        <v>39000</v>
      </c>
      <c r="J19" s="49">
        <f t="shared" si="0"/>
        <v>32500</v>
      </c>
      <c r="K19" s="49"/>
      <c r="L19" s="52">
        <f>L18</f>
        <v>2</v>
      </c>
      <c r="M19" s="44">
        <f>J19*L19%</f>
        <v>650</v>
      </c>
      <c r="N19" s="44">
        <f>J19+K19+M19</f>
        <v>33150</v>
      </c>
      <c r="O19" s="89"/>
      <c r="P19" s="89"/>
      <c r="Q19" s="44" t="s">
        <v>54</v>
      </c>
      <c r="R19" s="46">
        <v>772401001</v>
      </c>
      <c r="S19" s="46">
        <v>2536141529</v>
      </c>
      <c r="T19" s="47" t="s">
        <v>55</v>
      </c>
      <c r="U19" s="44" t="s">
        <v>45</v>
      </c>
      <c r="V19" s="48">
        <v>2</v>
      </c>
      <c r="W19" s="27"/>
      <c r="X19" s="22"/>
      <c r="Y19" s="30"/>
      <c r="AA19" s="71"/>
      <c r="AB19" s="92"/>
      <c r="AC19" s="67"/>
      <c r="AD19" s="64"/>
      <c r="AE19" s="57"/>
      <c r="AF19" s="61"/>
      <c r="AG19" s="61"/>
    </row>
    <row r="20" spans="2:33" s="3" customFormat="1" ht="33" customHeight="1" x14ac:dyDescent="0.25">
      <c r="C20" s="20"/>
      <c r="D20" s="20"/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19"/>
      <c r="P20" s="19"/>
      <c r="Q20" s="19"/>
      <c r="R20" s="19"/>
      <c r="S20" s="19"/>
      <c r="T20" s="19"/>
      <c r="U20" s="19"/>
      <c r="V20" s="19"/>
      <c r="W20" s="27"/>
      <c r="X20" s="22" t="s">
        <v>28</v>
      </c>
      <c r="Y20" s="30" t="s">
        <v>26</v>
      </c>
      <c r="Z20" s="3">
        <v>72</v>
      </c>
      <c r="AA20" s="59">
        <f>AB20-AC20</f>
        <v>26400</v>
      </c>
      <c r="AB20" s="58">
        <f>SUM(AB17:AB19)</f>
        <v>26400</v>
      </c>
      <c r="AC20" s="58">
        <f>SUM(AC17:AC19)</f>
        <v>0</v>
      </c>
      <c r="AD20" s="58">
        <f>SUM(AD17:AD19)</f>
        <v>0</v>
      </c>
      <c r="AE20" s="58">
        <f>SUM(AE17:AE19)</f>
        <v>0</v>
      </c>
    </row>
    <row r="21" spans="2:33" s="3" customFormat="1" x14ac:dyDescent="0.25">
      <c r="C21" s="4"/>
      <c r="E21" s="4"/>
      <c r="F21" s="4"/>
      <c r="G21" s="4"/>
      <c r="H21" s="4"/>
      <c r="I21" s="15"/>
      <c r="O21" s="16"/>
      <c r="P21" s="16"/>
      <c r="Q21" s="41"/>
      <c r="R21" s="17"/>
      <c r="S21" s="17"/>
      <c r="T21" s="18"/>
      <c r="V21" s="27"/>
      <c r="W21" s="27"/>
      <c r="X21" s="22"/>
      <c r="Y21" s="30"/>
    </row>
    <row r="22" spans="2:33" s="3" customFormat="1" ht="15.75" customHeight="1" x14ac:dyDescent="0.25">
      <c r="C22" s="4"/>
      <c r="E22" s="4"/>
      <c r="G22" s="4"/>
      <c r="H22" s="4"/>
      <c r="I22" s="15"/>
      <c r="O22" s="16"/>
      <c r="P22" s="16"/>
      <c r="Q22" s="41"/>
      <c r="R22" s="17"/>
      <c r="S22" s="17"/>
      <c r="T22" s="18"/>
      <c r="V22" s="27"/>
      <c r="W22" s="27"/>
      <c r="X22" s="22"/>
      <c r="Y22" s="30"/>
    </row>
    <row r="23" spans="2:33" s="3" customFormat="1" x14ac:dyDescent="0.25">
      <c r="C23" s="4"/>
      <c r="E23" s="4"/>
      <c r="F23" s="4"/>
      <c r="G23" s="4"/>
      <c r="H23" s="4"/>
      <c r="I23" s="15"/>
      <c r="O23" s="16"/>
      <c r="P23" s="16"/>
      <c r="Q23" s="41"/>
      <c r="R23" s="17"/>
      <c r="S23" s="17"/>
      <c r="T23" s="18"/>
      <c r="V23" s="27"/>
      <c r="W23" s="27"/>
      <c r="X23" s="22"/>
      <c r="Y23" s="36"/>
    </row>
    <row r="24" spans="2:33" s="3" customFormat="1" ht="33" customHeight="1" x14ac:dyDescent="0.25">
      <c r="C24" s="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2"/>
      <c r="R24" s="15"/>
      <c r="S24" s="15"/>
      <c r="T24" s="15"/>
      <c r="U24" s="15"/>
      <c r="V24" s="27"/>
      <c r="W24" s="27"/>
      <c r="X24" s="22" t="s">
        <v>28</v>
      </c>
      <c r="Y24" s="30" t="s">
        <v>26</v>
      </c>
      <c r="Z24" s="3">
        <v>72</v>
      </c>
    </row>
    <row r="25" spans="2:33" s="3" customFormat="1" x14ac:dyDescent="0.25">
      <c r="C25" s="4"/>
      <c r="E25" s="4"/>
      <c r="F25" s="4"/>
      <c r="G25" s="4"/>
      <c r="H25" s="4"/>
      <c r="I25" s="15"/>
      <c r="O25" s="16"/>
      <c r="P25" s="16"/>
      <c r="Q25" s="41"/>
      <c r="R25" s="17"/>
      <c r="S25" s="17"/>
      <c r="T25" s="18"/>
      <c r="V25" s="27"/>
      <c r="W25" s="27"/>
      <c r="X25" s="22"/>
      <c r="Y25" s="30"/>
    </row>
    <row r="26" spans="2:33" s="3" customFormat="1" ht="15.75" customHeight="1" x14ac:dyDescent="0.25">
      <c r="C26" s="4"/>
      <c r="E26" s="4"/>
      <c r="F26" s="4"/>
      <c r="G26" s="4"/>
      <c r="H26" s="4"/>
      <c r="I26" s="15"/>
      <c r="O26" s="16"/>
      <c r="P26" s="16"/>
      <c r="Q26" s="41"/>
      <c r="R26" s="17"/>
      <c r="S26" s="17"/>
      <c r="T26" s="18"/>
      <c r="V26" s="27"/>
      <c r="W26" s="27"/>
      <c r="X26" s="22"/>
      <c r="Y26" s="30"/>
    </row>
    <row r="27" spans="2:33" s="3" customFormat="1" x14ac:dyDescent="0.25">
      <c r="C27" s="4"/>
      <c r="E27" s="4"/>
      <c r="F27" s="4"/>
      <c r="G27" s="4"/>
      <c r="H27" s="4"/>
      <c r="I27" s="15"/>
      <c r="O27" s="16"/>
      <c r="P27" s="16"/>
      <c r="Q27" s="41"/>
      <c r="R27" s="17"/>
      <c r="S27" s="17"/>
      <c r="T27" s="18"/>
      <c r="V27" s="27"/>
      <c r="W27" s="27"/>
      <c r="X27" s="22"/>
      <c r="Y27" s="36"/>
    </row>
    <row r="28" spans="2:33" s="3" customFormat="1" ht="33" customHeight="1" x14ac:dyDescent="0.25">
      <c r="C28" s="4"/>
      <c r="E28" s="4"/>
      <c r="F28" s="4"/>
      <c r="G28" s="4"/>
      <c r="H28" s="4"/>
      <c r="I28" s="15"/>
      <c r="O28" s="16"/>
      <c r="P28" s="16"/>
      <c r="Q28" s="41"/>
      <c r="R28" s="17"/>
      <c r="S28" s="17"/>
      <c r="T28" s="18"/>
      <c r="V28" s="27"/>
      <c r="W28" s="27"/>
      <c r="X28" s="22" t="s">
        <v>28</v>
      </c>
      <c r="Y28" s="30" t="s">
        <v>26</v>
      </c>
      <c r="Z28" s="3">
        <v>72</v>
      </c>
    </row>
    <row r="29" spans="2:33" s="3" customFormat="1" x14ac:dyDescent="0.25">
      <c r="C29" s="4"/>
      <c r="E29" s="4"/>
      <c r="F29" s="4"/>
      <c r="G29" s="4"/>
      <c r="H29" s="4"/>
      <c r="I29" s="15"/>
      <c r="O29" s="16"/>
      <c r="P29" s="16"/>
      <c r="Q29" s="41"/>
      <c r="R29" s="17"/>
      <c r="S29" s="17"/>
      <c r="T29" s="18"/>
      <c r="V29" s="27"/>
      <c r="W29" s="27"/>
      <c r="X29" s="22"/>
      <c r="Y29" s="30"/>
    </row>
    <row r="30" spans="2:33" s="3" customFormat="1" ht="15.75" customHeight="1" x14ac:dyDescent="0.25">
      <c r="C30" s="4"/>
      <c r="E30" s="4"/>
      <c r="F30" s="4"/>
      <c r="G30" s="4"/>
      <c r="H30" s="4"/>
      <c r="I30" s="15"/>
      <c r="O30" s="16"/>
      <c r="P30" s="16"/>
      <c r="Q30" s="41"/>
      <c r="R30" s="17"/>
      <c r="S30" s="17"/>
      <c r="T30" s="18"/>
      <c r="V30" s="27"/>
      <c r="W30" s="27"/>
      <c r="X30" s="22"/>
      <c r="Y30" s="30"/>
    </row>
    <row r="31" spans="2:33" s="3" customFormat="1" x14ac:dyDescent="0.25">
      <c r="C31" s="4"/>
      <c r="E31" s="4"/>
      <c r="F31" s="4"/>
      <c r="G31" s="4"/>
      <c r="H31" s="4"/>
      <c r="I31" s="15"/>
      <c r="O31" s="16"/>
      <c r="P31" s="16"/>
      <c r="Q31" s="41"/>
      <c r="R31" s="17"/>
      <c r="S31" s="17"/>
      <c r="T31" s="18"/>
      <c r="V31" s="27"/>
      <c r="W31" s="27"/>
      <c r="X31" s="22"/>
      <c r="Y31" s="36"/>
    </row>
    <row r="32" spans="2:33" s="3" customFormat="1" ht="31.5" x14ac:dyDescent="0.25">
      <c r="C32" s="4"/>
      <c r="E32" s="4"/>
      <c r="F32" s="4"/>
      <c r="G32" s="4"/>
      <c r="H32" s="4"/>
      <c r="I32" s="15"/>
      <c r="O32" s="16"/>
      <c r="P32" s="16"/>
      <c r="Q32" s="41"/>
      <c r="R32" s="17"/>
      <c r="S32" s="17"/>
      <c r="T32" s="18"/>
      <c r="V32" s="27"/>
      <c r="W32" s="27"/>
      <c r="X32" s="22" t="s">
        <v>30</v>
      </c>
      <c r="Y32" s="30" t="s">
        <v>29</v>
      </c>
      <c r="Z32" s="3">
        <v>58</v>
      </c>
    </row>
    <row r="33" spans="3:25" s="3" customFormat="1" x14ac:dyDescent="0.25">
      <c r="C33" s="4"/>
      <c r="E33" s="4"/>
      <c r="F33" s="4"/>
      <c r="G33" s="4"/>
      <c r="H33" s="4"/>
      <c r="I33" s="15"/>
      <c r="O33" s="16"/>
      <c r="P33" s="16"/>
      <c r="Q33" s="41"/>
      <c r="R33" s="17"/>
      <c r="S33" s="17"/>
      <c r="T33" s="18"/>
      <c r="V33" s="27"/>
      <c r="W33" s="27"/>
      <c r="X33" s="22"/>
      <c r="Y33" s="30"/>
    </row>
    <row r="34" spans="3:25" s="3" customFormat="1" ht="15.75" customHeight="1" x14ac:dyDescent="0.25">
      <c r="C34" s="4"/>
      <c r="E34" s="4"/>
      <c r="F34" s="4"/>
      <c r="G34" s="4"/>
      <c r="H34" s="4"/>
      <c r="I34" s="15"/>
      <c r="O34" s="16"/>
      <c r="P34" s="16"/>
      <c r="Q34" s="41"/>
      <c r="R34" s="17"/>
      <c r="S34" s="17"/>
      <c r="T34" s="18"/>
      <c r="V34" s="27"/>
      <c r="W34" s="27"/>
      <c r="X34" s="22"/>
      <c r="Y34" s="30"/>
    </row>
    <row r="35" spans="3:25" s="3" customFormat="1" x14ac:dyDescent="0.25">
      <c r="C35" s="4"/>
      <c r="E35" s="4"/>
      <c r="F35" s="4"/>
      <c r="G35" s="4"/>
      <c r="H35" s="4"/>
      <c r="I35" s="15"/>
      <c r="O35" s="16"/>
      <c r="P35" s="16"/>
      <c r="Q35" s="41"/>
      <c r="R35" s="17"/>
      <c r="S35" s="17"/>
      <c r="T35" s="18"/>
      <c r="V35" s="27"/>
      <c r="W35" s="27"/>
      <c r="X35" s="22"/>
      <c r="Y35" s="36"/>
    </row>
    <row r="36" spans="3:25" s="3" customFormat="1" x14ac:dyDescent="0.25">
      <c r="C36" s="4"/>
      <c r="E36" s="4"/>
      <c r="F36" s="4"/>
      <c r="G36" s="4"/>
      <c r="H36" s="4"/>
      <c r="I36" s="15"/>
      <c r="O36" s="16"/>
      <c r="P36" s="16"/>
      <c r="Q36" s="41"/>
      <c r="R36" s="17"/>
      <c r="S36" s="17"/>
      <c r="T36" s="18"/>
      <c r="V36" s="27"/>
      <c r="W36" s="27"/>
      <c r="X36" s="22"/>
      <c r="Y36" s="36"/>
    </row>
    <row r="37" spans="3:25" s="3" customFormat="1" ht="24.75" customHeight="1" x14ac:dyDescent="0.25">
      <c r="C37" s="4"/>
      <c r="E37" s="4"/>
      <c r="F37" s="4"/>
      <c r="G37" s="4"/>
      <c r="H37" s="4"/>
      <c r="I37" s="15"/>
      <c r="O37" s="16"/>
      <c r="P37" s="16"/>
      <c r="Q37" s="41"/>
      <c r="R37" s="17"/>
      <c r="S37" s="17"/>
      <c r="T37" s="18"/>
      <c r="V37" s="27"/>
      <c r="Y37" s="35"/>
    </row>
    <row r="38" spans="3:25" ht="16.149999999999999" customHeight="1" x14ac:dyDescent="0.25">
      <c r="W38" s="4"/>
    </row>
    <row r="40" spans="3:25" x14ac:dyDescent="0.25">
      <c r="W40" s="4"/>
    </row>
    <row r="42" spans="3:25" x14ac:dyDescent="0.25">
      <c r="W42" s="4"/>
    </row>
  </sheetData>
  <autoFilter ref="A16:AM19"/>
  <mergeCells count="34">
    <mergeCell ref="B17:B19"/>
    <mergeCell ref="AC17:AC19"/>
    <mergeCell ref="AA17:AA19"/>
    <mergeCell ref="AB17:AB19"/>
    <mergeCell ref="C17:C19"/>
    <mergeCell ref="D17:D19"/>
    <mergeCell ref="G17:G19"/>
    <mergeCell ref="H17:H19"/>
    <mergeCell ref="O17:O19"/>
    <mergeCell ref="P17:P19"/>
    <mergeCell ref="C8:T8"/>
    <mergeCell ref="C9:V9"/>
    <mergeCell ref="C10:V10"/>
    <mergeCell ref="C11:V11"/>
    <mergeCell ref="C12:T12"/>
    <mergeCell ref="L14:M14"/>
    <mergeCell ref="C14:C15"/>
    <mergeCell ref="D14:D15"/>
    <mergeCell ref="E14:E15"/>
    <mergeCell ref="F14:F15"/>
    <mergeCell ref="U14:U15"/>
    <mergeCell ref="V14:V15"/>
    <mergeCell ref="Q14:Q15"/>
    <mergeCell ref="R14:R15"/>
    <mergeCell ref="S14:S15"/>
    <mergeCell ref="T14:T15"/>
    <mergeCell ref="G14:G15"/>
    <mergeCell ref="H14:H15"/>
    <mergeCell ref="I14:I15"/>
    <mergeCell ref="J14:J15"/>
    <mergeCell ref="K14:K15"/>
    <mergeCell ref="N14:N15"/>
    <mergeCell ref="O14:O15"/>
    <mergeCell ref="P14:P15"/>
  </mergeCells>
  <dataValidations disablePrompts="1" count="1">
    <dataValidation type="custom" allowBlank="1" showInputMessage="1" showErrorMessage="1" sqref="S26">
      <formula1>"О.В. Мельник"</formula1>
    </dataValidation>
  </dataValidations>
  <hyperlinks>
    <hyperlink ref="T17" r:id="rId1"/>
    <hyperlink ref="T18" r:id="rId2"/>
    <hyperlink ref="T19" r:id="rId3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2022-08-23T13:36:31Z</dcterms:modified>
</cp:coreProperties>
</file>